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3"/>
  <workbookPr/>
  <mc:AlternateContent xmlns:mc="http://schemas.openxmlformats.org/markup-compatibility/2006">
    <mc:Choice Requires="x15">
      <x15ac:absPath xmlns:x15ac="http://schemas.microsoft.com/office/spreadsheetml/2010/11/ac" url="https://mandeville3101-my.sharepoint.com/personal/andrew_cityofmandeville_com/Documents/Desktop/I.T/Public Works/"/>
    </mc:Choice>
  </mc:AlternateContent>
  <xr:revisionPtr revIDLastSave="88" documentId="11_E76FF014F5487E3642BAD1458F80CB65FEC21BEB" xr6:coauthVersionLast="47" xr6:coauthVersionMax="47" xr10:uidLastSave="{51E9B89F-DD52-49EB-B18A-85E5A4B2BCA9}"/>
  <bookViews>
    <workbookView xWindow="-120" yWindow="-120" windowWidth="29040" windowHeight="15720" xr2:uid="{00000000-000D-0000-FFFF-FFFF00000000}"/>
  </bookViews>
  <sheets>
    <sheet name="Residentia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E14" i="1"/>
  <c r="B10" i="1"/>
  <c r="E21" i="1"/>
  <c r="E18" i="1"/>
  <c r="E17" i="1"/>
  <c r="E16" i="1"/>
  <c r="E15" i="1"/>
  <c r="E24" i="1" l="1"/>
  <c r="B6" i="1" s="1"/>
</calcChain>
</file>

<file path=xl/sharedStrings.xml><?xml version="1.0" encoding="utf-8"?>
<sst xmlns="http://schemas.openxmlformats.org/spreadsheetml/2006/main" count="25" uniqueCount="23">
  <si>
    <t xml:space="preserve">WATER &amp; SEWER - RESIDENTIAL </t>
  </si>
  <si>
    <t>BILL ESTIMATOR</t>
  </si>
  <si>
    <t>ESTIMATED BILL</t>
  </si>
  <si>
    <t>METER SIZE</t>
  </si>
  <si>
    <t>0.75"</t>
  </si>
  <si>
    <t>choose .75" or 1.0" Meter Size from drop down, If the first charge for water is $10.40 use 0.75", if the first charge for water is $17.37 use 1.0". see above image .</t>
  </si>
  <si>
    <t>ENTER POTENTIAL USAGE</t>
  </si>
  <si>
    <t>enter potential usage or usage from a prior statement. see image below.</t>
  </si>
  <si>
    <t>USAGE IN GALLONS</t>
  </si>
  <si>
    <t>0.75" METER</t>
  </si>
  <si>
    <t>1.0" METER</t>
  </si>
  <si>
    <t>RATES</t>
  </si>
  <si>
    <t>Water Minimum: 0 - 3,000</t>
  </si>
  <si>
    <t>3,001 - 10,000</t>
  </si>
  <si>
    <t>10,001 - 25,000</t>
  </si>
  <si>
    <t>25,001 - 50,000</t>
  </si>
  <si>
    <t>50,001 +</t>
  </si>
  <si>
    <t>Sewer Miniumum: 0 - 3,000</t>
  </si>
  <si>
    <t>3,001 +</t>
  </si>
  <si>
    <t>LA Monthly Fee*</t>
  </si>
  <si>
    <t>Garbage (flat fee)</t>
  </si>
  <si>
    <t>*"The $1 fee is required by the State of Louisiana under the Safe Drinking Water Fee law (specifically, Act 605 of 2016). It applies to all community water systems."</t>
  </si>
  <si>
    <t>** The figures provided are estimates for informational purposes only and may vary based on 
final review and conditions.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</si>
</sst>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ptos Narrow"/>
      <family val="2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0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64" fontId="1" fillId="0" borderId="0" xfId="1" applyNumberForma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164" fontId="1" fillId="0" borderId="1" xfId="1" applyNumberFormat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164" fontId="1" fillId="0" borderId="3" xfId="1" applyNumberFormat="1" applyBorder="1" applyAlignment="1">
      <alignment horizontal="center" vertical="center"/>
    </xf>
    <xf numFmtId="0" fontId="0" fillId="3" borderId="2" xfId="0" applyFill="1" applyBorder="1" applyAlignment="1">
      <alignment horizontal="right" vertical="center"/>
    </xf>
    <xf numFmtId="0" fontId="0" fillId="5" borderId="2" xfId="0" applyFill="1" applyBorder="1" applyAlignment="1">
      <alignment horizontal="right" vertical="center"/>
    </xf>
    <xf numFmtId="164" fontId="1" fillId="6" borderId="3" xfId="1" applyNumberFormat="1" applyFill="1" applyBorder="1" applyAlignment="1">
      <alignment horizontal="center" vertical="center"/>
    </xf>
    <xf numFmtId="164" fontId="1" fillId="6" borderId="0" xfId="1" applyNumberFormat="1" applyFill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2" fillId="4" borderId="0" xfId="0" applyFont="1" applyFill="1" applyAlignment="1">
      <alignment horizontal="right" vertical="center"/>
    </xf>
    <xf numFmtId="0" fontId="0" fillId="6" borderId="1" xfId="0" applyFill="1" applyBorder="1" applyAlignment="1">
      <alignment vertical="center"/>
    </xf>
    <xf numFmtId="0" fontId="3" fillId="4" borderId="0" xfId="0" applyFont="1" applyFill="1" applyAlignment="1" applyProtection="1">
      <alignment horizontal="center" vertical="center"/>
      <protection locked="0"/>
    </xf>
    <xf numFmtId="1" fontId="3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1943099</xdr:colOff>
      <xdr:row>0</xdr:row>
      <xdr:rowOff>57150</xdr:rowOff>
    </xdr:from>
    <xdr:to>
      <xdr:col>4</xdr:col>
      <xdr:colOff>314325</xdr:colOff>
      <xdr:row>0</xdr:row>
      <xdr:rowOff>1432471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43099" y="57150"/>
          <a:ext cx="2619376" cy="1375321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2</xdr:col>
      <xdr:colOff>723900</xdr:colOff>
      <xdr:row>9</xdr:row>
      <xdr:rowOff>15579</xdr:rowOff>
    </xdr:from>
    <xdr:to>
      <xdr:col>6</xdr:col>
      <xdr:colOff>47625</xdr:colOff>
      <xdr:row>9</xdr:row>
      <xdr:rowOff>476251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687" t="5036" r="15736" b="21791"/>
        <a:stretch>
          <a:fillRect/>
        </a:stretch>
      </xdr:blipFill>
      <xdr:spPr>
        <a:xfrm>
          <a:off x="3800475" y="4101804"/>
          <a:ext cx="1666875" cy="460672"/>
        </a:xfrm>
        <a:prstGeom prst="roundRect">
          <a:avLst/>
        </a:prstGeom>
        <a:ln>
          <a:noFill/>
          <a:prstDash val="solid"/>
        </a:ln>
        <a:sp3d prstMaterial="plastic"/>
      </xdr:spPr>
    </xdr:pic>
    <xdr:clientData/>
  </xdr:twoCellAnchor>
  <xdr:twoCellAnchor editAs="oneCell">
    <xdr:from>
      <xdr:col>2</xdr:col>
      <xdr:colOff>723900</xdr:colOff>
      <xdr:row>4</xdr:row>
      <xdr:rowOff>85725</xdr:rowOff>
    </xdr:from>
    <xdr:to>
      <xdr:col>6</xdr:col>
      <xdr:colOff>47626</xdr:colOff>
      <xdr:row>6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8057" r="9005" b="27272"/>
        <a:stretch>
          <a:fillRect/>
        </a:stretch>
      </xdr:blipFill>
      <xdr:spPr>
        <a:xfrm>
          <a:off x="3800475" y="2095500"/>
          <a:ext cx="1666876" cy="533400"/>
        </a:xfrm>
        <a:prstGeom prst="roundRect">
          <a:avLst/>
        </a:prstGeom>
        <a:ln>
          <a:noFill/>
          <a:prstDash val="solid"/>
        </a:ln>
        <a:sp3d prstMaterial="plastic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showGridLines="0" tabSelected="1" zoomScaleNormal="100" zoomScaleSheetLayoutView="100" workbookViewId="0">
      <selection activeCell="B15" sqref="B15"/>
    </sheetView>
  </sheetViews>
  <sheetFormatPr defaultRowHeight="19.5" customHeight="1"/>
  <cols>
    <col min="1" max="1" width="30.42578125" style="1" customWidth="1"/>
    <col min="2" max="3" width="15.7109375" style="1" customWidth="1"/>
    <col min="4" max="4" width="1.85546875" style="1" customWidth="1"/>
    <col min="5" max="5" width="15.7109375" style="1" customWidth="1"/>
    <col min="6" max="6" width="1.85546875" style="1" customWidth="1"/>
    <col min="7" max="7" width="15.7109375" style="1" customWidth="1"/>
    <col min="8" max="8" width="14.7109375" style="1" customWidth="1"/>
    <col min="9" max="9" width="16.7109375" style="1" customWidth="1"/>
    <col min="10" max="14" width="9.140625" style="1" customWidth="1"/>
    <col min="15" max="16384" width="9.140625" style="1"/>
  </cols>
  <sheetData>
    <row r="1" spans="1:7" ht="119.25" customHeight="1">
      <c r="A1" s="29"/>
      <c r="B1" s="29"/>
      <c r="C1" s="29"/>
      <c r="D1" s="29"/>
      <c r="E1" s="29"/>
      <c r="F1" s="29"/>
      <c r="G1" s="29"/>
    </row>
    <row r="2" spans="1:7" ht="19.5" customHeight="1">
      <c r="A2" s="33" t="s">
        <v>0</v>
      </c>
      <c r="B2" s="31"/>
      <c r="C2" s="31"/>
      <c r="D2" s="31"/>
      <c r="E2" s="31"/>
      <c r="F2" s="31"/>
      <c r="G2" s="31"/>
    </row>
    <row r="3" spans="1:7" ht="19.5" customHeight="1">
      <c r="A3" s="32" t="s">
        <v>1</v>
      </c>
      <c r="B3" s="31"/>
      <c r="C3" s="31"/>
      <c r="D3" s="31"/>
      <c r="E3" s="31"/>
      <c r="F3" s="31"/>
      <c r="G3" s="31"/>
    </row>
    <row r="5" spans="1:7" ht="19.5" customHeight="1">
      <c r="A5" s="4"/>
      <c r="B5" s="29"/>
      <c r="C5" s="29"/>
      <c r="D5" s="29"/>
      <c r="E5" s="29"/>
      <c r="F5" s="29"/>
      <c r="G5" s="29"/>
    </row>
    <row r="6" spans="1:7" ht="19.5" customHeight="1">
      <c r="A6" s="9" t="s">
        <v>2</v>
      </c>
      <c r="B6" s="20">
        <f>E24</f>
        <v>0</v>
      </c>
      <c r="C6" s="29"/>
      <c r="D6" s="29"/>
      <c r="E6" s="29"/>
      <c r="F6" s="29"/>
      <c r="G6" s="29"/>
    </row>
    <row r="7" spans="1:7" ht="15" customHeight="1">
      <c r="A7" s="5"/>
      <c r="B7" s="3"/>
      <c r="C7" s="8"/>
      <c r="D7" s="12"/>
      <c r="E7" s="12"/>
      <c r="F7" s="12"/>
      <c r="G7" s="29"/>
    </row>
    <row r="8" spans="1:7" ht="45" customHeight="1">
      <c r="A8" s="25" t="s">
        <v>3</v>
      </c>
      <c r="B8" s="27" t="s">
        <v>4</v>
      </c>
      <c r="C8" s="30" t="s">
        <v>5</v>
      </c>
      <c r="D8" s="31"/>
      <c r="E8" s="31"/>
      <c r="F8" s="31"/>
      <c r="G8" s="31"/>
    </row>
    <row r="9" spans="1:7" ht="45" customHeight="1">
      <c r="A9" s="10" t="s">
        <v>6</v>
      </c>
      <c r="B9" s="27"/>
      <c r="C9" s="30" t="s">
        <v>7</v>
      </c>
      <c r="D9" s="31"/>
      <c r="E9" s="31"/>
      <c r="F9" s="31"/>
      <c r="G9" s="31"/>
    </row>
    <row r="10" spans="1:7" ht="45" customHeight="1">
      <c r="A10" s="11" t="s">
        <v>8</v>
      </c>
      <c r="B10" s="28">
        <f>B9*100</f>
        <v>0</v>
      </c>
      <c r="C10" s="29"/>
      <c r="D10" s="29"/>
      <c r="E10" s="29"/>
      <c r="F10" s="29"/>
      <c r="G10" s="29"/>
    </row>
    <row r="11" spans="1:7" ht="21.75" customHeight="1">
      <c r="A11" s="11"/>
      <c r="B11" s="3"/>
      <c r="C11" s="29"/>
      <c r="D11" s="29"/>
      <c r="E11" s="29"/>
      <c r="F11" s="29"/>
      <c r="G11" s="29"/>
    </row>
    <row r="12" spans="1:7" ht="21.75" customHeight="1">
      <c r="A12" s="11"/>
      <c r="B12" s="22" t="s">
        <v>9</v>
      </c>
      <c r="C12" s="22" t="s">
        <v>10</v>
      </c>
      <c r="D12" s="29"/>
      <c r="E12" s="22"/>
      <c r="F12" s="29"/>
      <c r="G12" s="29"/>
    </row>
    <row r="13" spans="1:7" ht="20.25" customHeight="1">
      <c r="A13" s="29"/>
      <c r="B13" s="23" t="s">
        <v>11</v>
      </c>
      <c r="C13" s="23" t="s">
        <v>11</v>
      </c>
      <c r="D13" s="23"/>
      <c r="E13" s="23" t="s">
        <v>2</v>
      </c>
      <c r="F13" s="24"/>
      <c r="G13" s="29"/>
    </row>
    <row r="14" spans="1:7" ht="20.25" customHeight="1">
      <c r="A14" s="14" t="s">
        <v>12</v>
      </c>
      <c r="B14" s="15">
        <v>10.4</v>
      </c>
      <c r="C14" s="15">
        <v>17.37</v>
      </c>
      <c r="D14" s="18"/>
      <c r="E14" s="13">
        <f>IF(($B$9*100)&gt;=0, INDEX($B$14:$C$14, MATCH($B$8&amp;" METER", $B$12:$C$12, 0)), 0)</f>
        <v>10.4</v>
      </c>
      <c r="F14" s="26"/>
      <c r="G14" s="29"/>
    </row>
    <row r="15" spans="1:7" ht="20.25" customHeight="1">
      <c r="A15" s="14" t="s">
        <v>13</v>
      </c>
      <c r="B15" s="15">
        <v>1.1399999999999999</v>
      </c>
      <c r="C15" s="15">
        <v>1.1399999999999999</v>
      </c>
      <c r="D15" s="18"/>
      <c r="E15" s="13">
        <f>MAX(0, MIN(($B$9*100), 10000) - 3000)/1000 * INDEX($B$15:$C$15, MATCH($B$8&amp;" METER", $B$12:$C$12, 0))</f>
        <v>0</v>
      </c>
      <c r="F15" s="26"/>
      <c r="G15" s="29"/>
    </row>
    <row r="16" spans="1:7" ht="20.25" customHeight="1">
      <c r="A16" s="14" t="s">
        <v>14</v>
      </c>
      <c r="B16" s="15">
        <v>1.71</v>
      </c>
      <c r="C16" s="15">
        <v>1.71</v>
      </c>
      <c r="D16" s="18"/>
      <c r="E16" s="13">
        <f>MAX(0, MIN(($B$9*100), 25000) - 10000)/1000 * INDEX($B$16:$C$16, MATCH($B$8&amp;" METER", $B$12:$C$12, 0))</f>
        <v>0</v>
      </c>
      <c r="F16" s="26"/>
      <c r="G16" s="29"/>
    </row>
    <row r="17" spans="1:9" ht="20.25" customHeight="1">
      <c r="A17" s="14" t="s">
        <v>15</v>
      </c>
      <c r="B17" s="15">
        <v>2.57</v>
      </c>
      <c r="C17" s="15">
        <v>2.57</v>
      </c>
      <c r="D17" s="18"/>
      <c r="E17" s="13">
        <f>MAX(0, MIN(($B$9*100), 50000) - 25000)/1000 * INDEX($B$17:$C$17, MATCH($B$8&amp;" METER", $B$12:$C$12, 0))</f>
        <v>0</v>
      </c>
      <c r="F17" s="26"/>
      <c r="G17" s="29"/>
      <c r="H17" s="29"/>
      <c r="I17" s="29"/>
    </row>
    <row r="18" spans="1:9" ht="20.25" customHeight="1">
      <c r="A18" s="14" t="s">
        <v>16</v>
      </c>
      <c r="B18" s="15">
        <v>5.13</v>
      </c>
      <c r="C18" s="15">
        <v>5.13</v>
      </c>
      <c r="D18" s="18"/>
      <c r="E18" s="13">
        <f>MAX(0, ($B$9*100) - 50000)/1000 * INDEX($B$18:$C$18, MATCH($B$8&amp;" METER", $B$12:$C$12, 0))</f>
        <v>0</v>
      </c>
      <c r="F18" s="26"/>
      <c r="G18" s="29"/>
      <c r="H18" s="29"/>
      <c r="I18" s="29"/>
    </row>
    <row r="19" spans="1:9" ht="20.25" customHeight="1">
      <c r="A19" s="2"/>
      <c r="B19" s="6"/>
      <c r="C19" s="6"/>
      <c r="D19" s="19"/>
      <c r="E19" s="13"/>
      <c r="F19" s="26"/>
      <c r="G19" s="29"/>
      <c r="H19" s="29"/>
      <c r="I19" s="29"/>
    </row>
    <row r="20" spans="1:9" ht="20.25" customHeight="1">
      <c r="A20" s="16" t="s">
        <v>17</v>
      </c>
      <c r="B20" s="15">
        <v>12</v>
      </c>
      <c r="C20" s="15">
        <v>12</v>
      </c>
      <c r="D20" s="18"/>
      <c r="E20" s="13">
        <f>IF($B$9&gt;=0, INDEX($B$20:$C$20, MATCH($B$8&amp;" METER", $B$12:$C$12, 0)), 0)</f>
        <v>12</v>
      </c>
      <c r="F20" s="26"/>
      <c r="G20" s="29"/>
      <c r="H20" s="29"/>
      <c r="I20" s="29"/>
    </row>
    <row r="21" spans="1:9" ht="20.25" customHeight="1">
      <c r="A21" s="16" t="s">
        <v>18</v>
      </c>
      <c r="B21" s="15">
        <v>3.25</v>
      </c>
      <c r="C21" s="15">
        <v>3.25</v>
      </c>
      <c r="D21" s="18"/>
      <c r="E21" s="13">
        <f>MAX(0, ($B$9*100) - 3000)/1000 * INDEX($B$21:$C$21, MATCH($B$8&amp;" METER", $B$12:$C$12, 0))</f>
        <v>0</v>
      </c>
      <c r="F21" s="26"/>
      <c r="G21" s="29"/>
      <c r="H21" s="29"/>
      <c r="I21" s="29"/>
    </row>
    <row r="22" spans="1:9" ht="20.25" customHeight="1">
      <c r="A22" s="2" t="s">
        <v>19</v>
      </c>
      <c r="B22" s="6">
        <v>1</v>
      </c>
      <c r="C22" s="6">
        <v>1</v>
      </c>
      <c r="D22" s="19"/>
      <c r="E22" s="13">
        <v>1</v>
      </c>
      <c r="F22" s="26"/>
      <c r="G22" s="29"/>
      <c r="H22" s="29"/>
      <c r="I22" s="29"/>
    </row>
    <row r="23" spans="1:9" ht="20.25" customHeight="1">
      <c r="A23" s="17" t="s">
        <v>20</v>
      </c>
      <c r="B23" s="15">
        <v>21.28</v>
      </c>
      <c r="C23" s="15">
        <v>21.28</v>
      </c>
      <c r="D23" s="18"/>
      <c r="E23" s="13">
        <v>21.28</v>
      </c>
      <c r="F23" s="26"/>
      <c r="G23" s="29"/>
      <c r="H23" s="29"/>
      <c r="I23" s="29"/>
    </row>
    <row r="24" spans="1:9" ht="24.75" customHeight="1">
      <c r="A24" s="29"/>
      <c r="B24" s="29"/>
      <c r="C24" s="29"/>
      <c r="D24" s="29"/>
      <c r="E24" s="20">
        <f>IF($B$9&lt;&gt;"", SUM(E14:E23), 0)</f>
        <v>0</v>
      </c>
      <c r="F24" s="21"/>
      <c r="G24" s="29"/>
      <c r="H24" s="7"/>
      <c r="I24" s="7"/>
    </row>
    <row r="25" spans="1:9" ht="15" customHeight="1">
      <c r="A25" s="29"/>
      <c r="B25" s="29"/>
      <c r="C25" s="29"/>
      <c r="D25" s="29"/>
      <c r="E25" s="7"/>
      <c r="F25" s="29"/>
      <c r="G25" s="29"/>
      <c r="H25" s="29"/>
      <c r="I25" s="29"/>
    </row>
    <row r="26" spans="1:9" ht="39.75" customHeight="1">
      <c r="A26" s="34" t="s">
        <v>21</v>
      </c>
      <c r="B26" s="34"/>
      <c r="C26" s="34"/>
      <c r="D26" s="34"/>
      <c r="E26" s="34"/>
      <c r="F26" s="34"/>
      <c r="G26" s="29"/>
      <c r="H26" s="29"/>
      <c r="I26" s="29"/>
    </row>
    <row r="27" spans="1:9" ht="36.75" customHeight="1">
      <c r="A27" s="34" t="s">
        <v>22</v>
      </c>
      <c r="B27" s="31"/>
      <c r="C27" s="31"/>
      <c r="D27" s="31"/>
      <c r="E27" s="31"/>
      <c r="F27" s="31"/>
      <c r="G27" s="29"/>
      <c r="H27" s="29"/>
      <c r="I27" s="29"/>
    </row>
  </sheetData>
  <sheetProtection algorithmName="SHA-512" hashValue="mcq1jn1bO72BrwB3hR37kWsoa6D/06ahks5MUTLQuWQiHDcJcZT3MkkfEP1iRbjJ63JSdeotzh6ga3xiPYMxBA==" saltValue="pFsjnfm0oOcS0kbpkb4B2g==" spinCount="100000" sheet="1" objects="1" scenarios="1"/>
  <mergeCells count="6">
    <mergeCell ref="C8:G8"/>
    <mergeCell ref="C9:G9"/>
    <mergeCell ref="A3:G3"/>
    <mergeCell ref="A2:G2"/>
    <mergeCell ref="A27:F27"/>
    <mergeCell ref="A26:F26"/>
  </mergeCells>
  <dataValidations count="3">
    <dataValidation type="list" showInputMessage="1" showErrorMessage="1" error="Choose 0.75&quot; or 1.0&quot;" promptTitle="Meter Size" prompt="Select 0.75&quot; or 1.0&quot;" sqref="B8" xr:uid="{00000000-0002-0000-0000-000000000000}">
      <formula1>"0.75"",1.0"""</formula1>
    </dataValidation>
    <dataValidation type="list" showInputMessage="1" showErrorMessage="1" error="Choose Residential or Commercial" promptTitle="Select type" prompt="Pick 0.75&quot; or 1.0&quot; Meter Size" sqref="B8" xr:uid="{00000000-0002-0000-0000-000001000000}">
      <formula1>"0.75"", 1.0"""</formula1>
    </dataValidation>
    <dataValidation type="whole" allowBlank="1" showInputMessage="1" showErrorMessage="1" errorTitle="Invalid Input" error="Only numbers are allowed in this cell." promptTitle="Number Required" prompt="Please enter a numeric value." sqref="B9" xr:uid="{00000000-0002-0000-0000-000002000000}">
      <formula1>0</formula1>
      <formula2>1000000</formula2>
    </dataValidation>
  </dataValidations>
  <pageMargins left="0.7" right="0.7" top="0.75" bottom="0.75" header="0.3" footer="0.3"/>
  <pageSetup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Pareti</dc:creator>
  <cp:keywords/>
  <dc:description/>
  <cp:lastModifiedBy>Andrew Pareti</cp:lastModifiedBy>
  <cp:revision/>
  <dcterms:created xsi:type="dcterms:W3CDTF">2025-09-21T11:17:48Z</dcterms:created>
  <dcterms:modified xsi:type="dcterms:W3CDTF">2025-09-22T23:13:03Z</dcterms:modified>
  <cp:category/>
  <cp:contentStatus/>
</cp:coreProperties>
</file>